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9120" activeTab="1"/>
  </bookViews>
  <sheets>
    <sheet name="Sheet3" sheetId="1" r:id="rId1"/>
    <sheet name="Sheet1" sheetId="2" r:id="rId2"/>
    <sheet name="Calcutions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<sst xmlns="http://schemas.openxmlformats.org/spreadsheetml/2006/main" count="91" uniqueCount="43">
  <si>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Etats-Unis 79</t>
  </si>
  <si>
    <t>Etats-Unis 97</t>
  </si>
  <si>
    <t>Europe</t>
  </si>
  <si>
    <t>France</t>
  </si>
  <si>
    <t>US 1997</t>
  </si>
  <si>
    <t>US 1979</t>
  </si>
  <si>
    <t xml:space="preserve">high performers, poorly-integrated new entrants and youth left behind </t>
  </si>
  <si>
    <t>Left behind</t>
  </si>
  <si>
    <t>United States 1979 cohort</t>
  </si>
  <si>
    <t>ECHP</t>
  </si>
  <si>
    <t>Y97</t>
  </si>
  <si>
    <t>Y79</t>
  </si>
  <si>
    <t>Group distr.</t>
  </si>
  <si>
    <t>Express</t>
  </si>
  <si>
    <t>In and Out</t>
  </si>
  <si>
    <t>Gap Year</t>
  </si>
  <si>
    <t>Slow Leavers</t>
  </si>
  <si>
    <t>Link</t>
  </si>
  <si>
    <t>Return</t>
  </si>
  <si>
    <t>Disconnected</t>
  </si>
  <si>
    <t>Failure</t>
  </si>
  <si>
    <t>Discouraged</t>
  </si>
  <si>
    <t>Recovery</t>
  </si>
  <si>
    <t>Withdrawal</t>
  </si>
  <si>
    <t>Re-Entry</t>
  </si>
  <si>
    <t>Express+in and out</t>
  </si>
  <si>
    <t>High perfomers</t>
  </si>
  <si>
    <t>Discouraged+recovery</t>
  </si>
  <si>
    <t>Poorly integrated</t>
  </si>
  <si>
    <t>Failure+Disconnected</t>
  </si>
  <si>
    <t>Gap year+Return</t>
  </si>
  <si>
    <t>Returning to edu</t>
  </si>
  <si>
    <t>withdrawal+re-entry</t>
  </si>
  <si>
    <t>Gap year+Return+link+slow leavers</t>
  </si>
  <si>
    <t>Poorly-integrated new entrants</t>
  </si>
  <si>
    <t>Left-behind</t>
  </si>
  <si>
    <t>Returning to education</t>
  </si>
  <si>
    <r>
      <rPr>
        <sz val="10"/>
        <color theme="1"/>
        <rFont val="Arial"/>
        <family val="2"/>
      </rPr>
      <t>Figure 3.</t>
    </r>
    <r>
      <rPr>
        <b/>
        <sz val="10"/>
        <color indexed="8"/>
        <rFont val="Arial"/>
        <family val="2"/>
      </rPr>
      <t xml:space="preserve"> Key school-to-work transition pathways of students having left secondary educationin the United States and Europe</t>
    </r>
    <r>
      <rPr>
        <b/>
        <vertAlign val="superscript"/>
        <sz val="10"/>
        <color indexed="8"/>
        <rFont val="Arial"/>
        <family val="2"/>
      </rPr>
      <t>a</t>
    </r>
  </si>
  <si>
    <t>Adapted from Quintini and Manfredi (2009).</t>
  </si>
  <si>
    <t>a)  The European countries included are: Austria, Belgium, Denmark, Finland, France, Germany, Greece, Ireland, Italy,</t>
  </si>
  <si>
    <t xml:space="preserve"> Luxembourg, Spain, Portugal and the United Kingdom.</t>
  </si>
  <si>
    <r>
      <rPr>
        <i/>
        <sz val="10"/>
        <color indexed="8"/>
        <rFont val="Arial"/>
        <family val="2"/>
      </rPr>
      <t>Source</t>
    </r>
    <r>
      <rPr>
        <sz val="10"/>
        <color theme="1"/>
        <rFont val="Arial"/>
        <family val="2"/>
      </rPr>
      <t xml:space="preserve">: OECD Secretariat calculations based on the National Longitudinal Survey of Youth (NLSY) 1997 </t>
    </r>
  </si>
  <si>
    <t xml:space="preserve">and European Community Household Panel survey, waves 1 to 8 (1994 to 2001). 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</si>
</sst>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2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27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30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93"/>
          <c:w val="0.485"/>
          <c:h val="0.8077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/>
            </c:strRef>
          </c:cat>
          <c:val>
            <c:numRef>
              <c:f>Sheet3!$D$5:$D$8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04475"/>
          <c:w val="0.31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93"/>
          <c:w val="0.485"/>
          <c:h val="0.8077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/>
            </c:strRef>
          </c:cat>
          <c:val>
            <c:numRef>
              <c:f>Sheet3!$E$5:$E$8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04475"/>
          <c:w val="0.31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93"/>
          <c:w val="0.485"/>
          <c:h val="0.8077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/>
            </c:strRef>
          </c:cat>
          <c:val>
            <c:numRef>
              <c:f>Sheet3!$F$5:$F$8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04475"/>
          <c:w val="0.31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93"/>
          <c:w val="0.485"/>
          <c:h val="0.8077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66FF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Sheet3!$C$5:$C$8</c:f>
              <c:strCache/>
            </c:strRef>
          </c:cat>
          <c:val>
            <c:numRef>
              <c:f>Sheet3!$G$5:$G$8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04475"/>
          <c:w val="0.31"/>
          <c:h val="0.8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133600"/>
        <a:ext cx="54006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447675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0" y="5695950"/>
        <a:ext cx="54006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7</xdr:col>
      <xdr:colOff>447675</xdr:colOff>
      <xdr:row>77</xdr:row>
      <xdr:rowOff>38100</xdr:rowOff>
    </xdr:to>
    <xdr:graphicFrame>
      <xdr:nvGraphicFramePr>
        <xdr:cNvPr id="3" name="Chart 3"/>
        <xdr:cNvGraphicFramePr/>
      </xdr:nvGraphicFramePr>
      <xdr:xfrm>
        <a:off x="0" y="9258300"/>
        <a:ext cx="5400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447675</xdr:colOff>
      <xdr:row>99</xdr:row>
      <xdr:rowOff>38100</xdr:rowOff>
    </xdr:to>
    <xdr:graphicFrame>
      <xdr:nvGraphicFramePr>
        <xdr:cNvPr id="4" name="Chart 5"/>
        <xdr:cNvGraphicFramePr/>
      </xdr:nvGraphicFramePr>
      <xdr:xfrm>
        <a:off x="0" y="12820650"/>
        <a:ext cx="54006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13</xdr:col>
      <xdr:colOff>104775</xdr:colOff>
      <xdr:row>16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51816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outh">
      <a:dk1>
        <a:sysClr val="windowText" lastClr="000000"/>
      </a:dk1>
      <a:lt1>
        <a:sysClr val="window" lastClr="FFFFFF"/>
      </a:lt1>
      <a:dk2>
        <a:srgbClr val="0033CC"/>
      </a:dk2>
      <a:lt2>
        <a:srgbClr val="00CCFF"/>
      </a:lt2>
      <a:accent1>
        <a:srgbClr val="99CCFF"/>
      </a:accent1>
      <a:accent2>
        <a:srgbClr val="0000DA"/>
      </a:accent2>
      <a:accent3>
        <a:srgbClr val="C2FEFE"/>
      </a:accent3>
      <a:accent4>
        <a:srgbClr val="0099FF"/>
      </a:accent4>
      <a:accent5>
        <a:srgbClr val="C6C6C6"/>
      </a:accent5>
      <a:accent6>
        <a:srgbClr val="F8F8F8"/>
      </a:accent6>
      <a:hlink>
        <a:srgbClr val="DDDDDD"/>
      </a:hlink>
      <a:folHlink>
        <a:srgbClr val="F8F8F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0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3" max="3" width="17.7109375" style="0" customWidth="1"/>
    <col min="4" max="7" width="9.57421875" style="0" bestFit="1" customWidth="1"/>
  </cols>
  <sheetData>
    <row r="4" spans="4:7" ht="12.75">
      <c r="D4" t="s">
        <v>3</v>
      </c>
      <c r="E4" t="s">
        <v>2</v>
      </c>
      <c r="F4" t="s">
        <v>1</v>
      </c>
      <c r="G4" t="s">
        <v>0</v>
      </c>
    </row>
    <row r="5" spans="3:10" ht="15">
      <c r="C5" t="s">
        <v>26</v>
      </c>
      <c r="D5" s="15">
        <v>0.49779859484777517</v>
      </c>
      <c r="E5" s="3">
        <v>0.39724920279935266</v>
      </c>
      <c r="F5" s="3">
        <v>0.4785148</v>
      </c>
      <c r="G5" s="3">
        <v>0.485661</v>
      </c>
      <c r="J5" s="1" t="s">
        <v>6</v>
      </c>
    </row>
    <row r="6" spans="3:7" ht="12.75">
      <c r="C6" t="s">
        <v>34</v>
      </c>
      <c r="D6" s="15">
        <v>0.26206088992974236</v>
      </c>
      <c r="E6" s="3">
        <v>0.16990291386731393</v>
      </c>
      <c r="F6" s="3">
        <v>0.15185649</v>
      </c>
      <c r="G6" s="3">
        <v>0.20633147999999998</v>
      </c>
    </row>
    <row r="7" spans="3:7" ht="12.75">
      <c r="C7" t="s">
        <v>35</v>
      </c>
      <c r="D7" s="15">
        <v>0.15248243559718969</v>
      </c>
      <c r="E7" s="3">
        <v>0.15210357025889967</v>
      </c>
      <c r="F7" s="3">
        <v>0.06174385</v>
      </c>
      <c r="G7" s="3">
        <v>0.16573556</v>
      </c>
    </row>
    <row r="8" spans="3:7" ht="12.75">
      <c r="C8" t="s">
        <v>36</v>
      </c>
      <c r="D8" s="15">
        <v>0.08765807962529275</v>
      </c>
      <c r="E8" s="3">
        <v>0.2807443472977347</v>
      </c>
      <c r="F8" s="3">
        <v>0.30788486</v>
      </c>
      <c r="G8" s="3">
        <v>0.14227188</v>
      </c>
    </row>
    <row r="9" spans="4:7" ht="12.75">
      <c r="D9" s="15">
        <v>0.9999999999999999</v>
      </c>
      <c r="E9" s="3">
        <v>1</v>
      </c>
      <c r="F9" s="3">
        <v>1</v>
      </c>
      <c r="G9" s="3">
        <v>0.99999992</v>
      </c>
    </row>
    <row r="13" spans="1:7" ht="12.75">
      <c r="A13" s="18" t="s">
        <v>3</v>
      </c>
      <c r="B13" s="18"/>
      <c r="C13" s="18"/>
      <c r="D13" s="18"/>
      <c r="E13" s="18"/>
      <c r="F13" s="18"/>
      <c r="G13" s="18"/>
    </row>
    <row r="35" spans="1:7" ht="12.75">
      <c r="A35" s="18" t="s">
        <v>2</v>
      </c>
      <c r="B35" s="18"/>
      <c r="C35" s="18"/>
      <c r="D35" s="18"/>
      <c r="E35" s="18"/>
      <c r="F35" s="18"/>
      <c r="G35" s="18"/>
    </row>
    <row r="57" spans="1:7" ht="12.75">
      <c r="A57" s="18" t="s">
        <v>4</v>
      </c>
      <c r="B57" s="18"/>
      <c r="C57" s="18"/>
      <c r="D57" s="18"/>
      <c r="E57" s="18"/>
      <c r="F57" s="18"/>
      <c r="G57" s="18"/>
    </row>
    <row r="79" spans="1:7" ht="12.75">
      <c r="A79" s="18" t="s">
        <v>5</v>
      </c>
      <c r="B79" s="18"/>
      <c r="C79" s="18"/>
      <c r="D79" s="18"/>
      <c r="E79" s="18"/>
      <c r="F79" s="18"/>
      <c r="G79" s="18"/>
    </row>
    <row r="80" spans="1:5" ht="12.75">
      <c r="A80" s="19" t="s">
        <v>8</v>
      </c>
      <c r="B80" s="19"/>
      <c r="C80" s="19"/>
      <c r="D80" s="19"/>
      <c r="E80" s="19"/>
    </row>
  </sheetData>
  <sheetProtection/>
  <mergeCells count="5">
    <mergeCell ref="A13:G13"/>
    <mergeCell ref="A35:G35"/>
    <mergeCell ref="A57:G57"/>
    <mergeCell ref="A79:G79"/>
    <mergeCell ref="A80:E8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A1" sqref="A1:M2"/>
    </sheetView>
  </sheetViews>
  <sheetFormatPr defaultColWidth="9.140625" defaultRowHeight="12.75"/>
  <cols>
    <col min="8" max="8" width="9.140625" style="0" customWidth="1"/>
    <col min="9" max="9" width="3.00390625" style="0" customWidth="1"/>
    <col min="10" max="10" width="6.57421875" style="0" hidden="1" customWidth="1"/>
    <col min="11" max="13" width="9.140625" style="0" hidden="1" customWidth="1"/>
    <col min="14" max="14" width="14.140625" style="0" customWidth="1"/>
  </cols>
  <sheetData>
    <row r="1" spans="1:13" ht="12.7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4" ht="10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2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6"/>
    </row>
    <row r="19" ht="12.75">
      <c r="A19" t="s">
        <v>39</v>
      </c>
    </row>
    <row r="20" ht="12.75">
      <c r="A20" t="s">
        <v>40</v>
      </c>
    </row>
    <row r="21" ht="12.75">
      <c r="A21" t="s">
        <v>41</v>
      </c>
    </row>
    <row r="22" ht="12.75">
      <c r="A22" t="s">
        <v>42</v>
      </c>
    </row>
    <row r="23" ht="12.75">
      <c r="A23" t="s">
        <v>38</v>
      </c>
    </row>
    <row r="27" spans="3:7" ht="12.75">
      <c r="C27" s="19"/>
      <c r="D27" s="19"/>
      <c r="E27" s="19"/>
      <c r="F27" s="19"/>
      <c r="G27" s="19"/>
    </row>
    <row r="30" ht="12.75">
      <c r="A30" s="17"/>
    </row>
  </sheetData>
  <sheetProtection/>
  <mergeCells count="5">
    <mergeCell ref="C27:G27"/>
    <mergeCell ref="B4:G4"/>
    <mergeCell ref="H4:K4"/>
    <mergeCell ref="B3:N3"/>
    <mergeCell ref="A1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9.8515625" style="0" customWidth="1"/>
  </cols>
  <sheetData>
    <row r="1" spans="2:11" ht="12.75">
      <c r="B1" s="18" t="s">
        <v>9</v>
      </c>
      <c r="C1" s="18"/>
      <c r="F1" s="18" t="s">
        <v>10</v>
      </c>
      <c r="G1" s="18"/>
      <c r="J1" s="18" t="s">
        <v>11</v>
      </c>
      <c r="K1" s="18"/>
    </row>
    <row r="2" spans="3:11" ht="25.5">
      <c r="C2" s="4" t="s">
        <v>12</v>
      </c>
      <c r="F2" s="5"/>
      <c r="G2" s="4" t="s">
        <v>12</v>
      </c>
      <c r="J2" s="5"/>
      <c r="K2" s="4" t="s">
        <v>12</v>
      </c>
    </row>
    <row r="3" spans="1:11" ht="12.75">
      <c r="A3">
        <v>1</v>
      </c>
      <c r="B3" t="s">
        <v>13</v>
      </c>
      <c r="C3" s="6">
        <v>30.420713309061483</v>
      </c>
      <c r="E3">
        <v>1</v>
      </c>
      <c r="F3" s="5" t="s">
        <v>13</v>
      </c>
      <c r="G3" s="7">
        <v>32.29036</v>
      </c>
      <c r="I3">
        <v>1</v>
      </c>
      <c r="J3" s="5" t="s">
        <v>13</v>
      </c>
      <c r="K3" s="8">
        <v>36.74115</v>
      </c>
    </row>
    <row r="4" spans="1:11" ht="12.75">
      <c r="A4">
        <v>2</v>
      </c>
      <c r="B4" t="s">
        <v>14</v>
      </c>
      <c r="C4" s="6">
        <v>9.304206970873787</v>
      </c>
      <c r="E4">
        <v>2</v>
      </c>
      <c r="F4" s="5" t="s">
        <v>14</v>
      </c>
      <c r="G4" s="7">
        <v>15.56112</v>
      </c>
      <c r="I4">
        <v>2</v>
      </c>
      <c r="J4" s="5" t="s">
        <v>14</v>
      </c>
      <c r="K4" s="8">
        <v>11.82495</v>
      </c>
    </row>
    <row r="5" spans="1:12" ht="12.75">
      <c r="A5">
        <v>3</v>
      </c>
      <c r="B5" t="s">
        <v>15</v>
      </c>
      <c r="C5" s="6">
        <v>7.686084478964401</v>
      </c>
      <c r="D5" s="2"/>
      <c r="E5">
        <v>3</v>
      </c>
      <c r="F5" s="5" t="s">
        <v>15</v>
      </c>
      <c r="G5" s="7">
        <v>7.843137</v>
      </c>
      <c r="H5" s="2"/>
      <c r="I5">
        <v>3</v>
      </c>
      <c r="J5" s="5" t="s">
        <v>15</v>
      </c>
      <c r="K5" s="8">
        <v>0</v>
      </c>
      <c r="L5" s="2"/>
    </row>
    <row r="6" spans="1:11" ht="12.75">
      <c r="A6">
        <v>4</v>
      </c>
      <c r="B6" t="s">
        <v>16</v>
      </c>
      <c r="C6" s="6">
        <v>12.78317164563107</v>
      </c>
      <c r="E6">
        <v>4</v>
      </c>
      <c r="F6" s="9" t="s">
        <v>16</v>
      </c>
      <c r="G6" s="7">
        <v>5.965791</v>
      </c>
      <c r="I6">
        <v>4</v>
      </c>
      <c r="J6" t="s">
        <v>16</v>
      </c>
      <c r="K6" s="8">
        <v>7.001862</v>
      </c>
    </row>
    <row r="7" spans="1:11" ht="12.75">
      <c r="A7">
        <v>5</v>
      </c>
      <c r="B7" t="s">
        <v>17</v>
      </c>
      <c r="C7" s="6">
        <v>7.6051786051779935</v>
      </c>
      <c r="E7">
        <v>5</v>
      </c>
      <c r="F7" s="5" t="s">
        <v>17</v>
      </c>
      <c r="G7" s="7">
        <v>9.011264</v>
      </c>
      <c r="I7">
        <v>5</v>
      </c>
      <c r="J7" s="5" t="s">
        <v>17</v>
      </c>
      <c r="K7" s="8">
        <v>7.225326</v>
      </c>
    </row>
    <row r="8" spans="1:11" ht="12.75">
      <c r="A8">
        <v>6</v>
      </c>
      <c r="B8" s="9" t="s">
        <v>18</v>
      </c>
      <c r="C8" s="10">
        <v>0</v>
      </c>
      <c r="E8">
        <v>6</v>
      </c>
      <c r="F8" s="9" t="s">
        <v>18</v>
      </c>
      <c r="G8" s="11">
        <v>7.968294</v>
      </c>
      <c r="I8">
        <v>6</v>
      </c>
      <c r="J8" s="5" t="s">
        <v>18</v>
      </c>
      <c r="K8" s="8">
        <v>0</v>
      </c>
    </row>
    <row r="9" spans="1:11" ht="12.75">
      <c r="A9">
        <v>7</v>
      </c>
      <c r="B9" s="9" t="s">
        <v>19</v>
      </c>
      <c r="C9" s="10">
        <v>4.611650580097088</v>
      </c>
      <c r="E9">
        <v>7</v>
      </c>
      <c r="F9" s="5" t="s">
        <v>19</v>
      </c>
      <c r="G9" s="7">
        <v>6.174385</v>
      </c>
      <c r="I9">
        <v>7</v>
      </c>
      <c r="J9" s="5" t="s">
        <v>19</v>
      </c>
      <c r="K9" s="8">
        <v>9.776536</v>
      </c>
    </row>
    <row r="10" spans="1:11" ht="12.75">
      <c r="A10">
        <v>8</v>
      </c>
      <c r="B10" s="9" t="s">
        <v>20</v>
      </c>
      <c r="C10" s="10">
        <v>10.59870644579288</v>
      </c>
      <c r="E10">
        <v>8</v>
      </c>
      <c r="F10" s="5" t="s">
        <v>20</v>
      </c>
      <c r="G10" s="7">
        <v>0</v>
      </c>
      <c r="I10">
        <v>8</v>
      </c>
      <c r="J10" s="12" t="s">
        <v>20</v>
      </c>
      <c r="K10" s="13">
        <v>6.79702</v>
      </c>
    </row>
    <row r="11" spans="1:11" ht="12.75">
      <c r="A11">
        <v>9</v>
      </c>
      <c r="B11" s="9" t="s">
        <v>21</v>
      </c>
      <c r="C11" s="10">
        <v>6.8770222847896445</v>
      </c>
      <c r="D11" s="2"/>
      <c r="E11">
        <v>9</v>
      </c>
      <c r="F11" s="5" t="s">
        <v>21</v>
      </c>
      <c r="G11" s="7">
        <v>8.010013</v>
      </c>
      <c r="I11">
        <v>9</v>
      </c>
      <c r="J11" s="9" t="s">
        <v>21</v>
      </c>
      <c r="K11" s="13">
        <v>0</v>
      </c>
    </row>
    <row r="12" spans="1:11" ht="12.75">
      <c r="A12">
        <v>10</v>
      </c>
      <c r="B12" s="9" t="s">
        <v>22</v>
      </c>
      <c r="C12" s="10">
        <v>10.113269101941748</v>
      </c>
      <c r="E12">
        <v>10</v>
      </c>
      <c r="F12" s="9" t="s">
        <v>22</v>
      </c>
      <c r="G12" s="7">
        <v>7.175636</v>
      </c>
      <c r="I12">
        <v>10</v>
      </c>
      <c r="J12" s="9" t="s">
        <v>22</v>
      </c>
      <c r="K12" s="13">
        <v>8.342645</v>
      </c>
    </row>
    <row r="13" spans="9:11" ht="12.75">
      <c r="I13">
        <v>11</v>
      </c>
      <c r="J13" s="12" t="s">
        <v>23</v>
      </c>
      <c r="K13" s="13">
        <v>3.333333</v>
      </c>
    </row>
    <row r="14" spans="9:11" ht="12.75">
      <c r="I14">
        <v>12</v>
      </c>
      <c r="J14" t="s">
        <v>24</v>
      </c>
      <c r="K14" s="8">
        <v>8.95717</v>
      </c>
    </row>
    <row r="15" ht="12.75">
      <c r="G15" s="2"/>
    </row>
    <row r="16" spans="3:7" ht="12.75">
      <c r="C16" s="2"/>
      <c r="G16" s="2"/>
    </row>
    <row r="17" spans="3:7" ht="12.75">
      <c r="C17" s="2"/>
      <c r="G17" s="2"/>
    </row>
    <row r="18" ht="12.75">
      <c r="G18" s="2"/>
    </row>
    <row r="19" spans="7:8" ht="12.75">
      <c r="G19" s="2"/>
      <c r="H19" s="2"/>
    </row>
    <row r="21" spans="1:12" ht="12.75">
      <c r="A21" t="s">
        <v>25</v>
      </c>
      <c r="B21" t="s">
        <v>26</v>
      </c>
      <c r="C21" s="2">
        <f>C3+C4</f>
        <v>39.72492027993527</v>
      </c>
      <c r="D21" s="2">
        <f>C21/$C$25</f>
        <v>49.89837379001422</v>
      </c>
      <c r="F21" t="s">
        <v>26</v>
      </c>
      <c r="G21" s="2">
        <f>G3+G4</f>
        <v>47.85148</v>
      </c>
      <c r="H21" s="2">
        <f>G21/$G$25</f>
        <v>56.2806663542412</v>
      </c>
      <c r="J21" t="s">
        <v>26</v>
      </c>
      <c r="K21" s="2">
        <f>K3+K4</f>
        <v>48.5661</v>
      </c>
      <c r="L21" s="2">
        <f>K21/$K$25</f>
        <v>56.6217935465885</v>
      </c>
    </row>
    <row r="22" spans="1:12" ht="12.75">
      <c r="A22" t="s">
        <v>27</v>
      </c>
      <c r="B22" t="s">
        <v>28</v>
      </c>
      <c r="C22" s="2">
        <f>C11+C12</f>
        <v>16.990291386731393</v>
      </c>
      <c r="D22" s="2">
        <f>C22/$C$25</f>
        <v>21.34146285108073</v>
      </c>
      <c r="F22" t="s">
        <v>28</v>
      </c>
      <c r="G22" s="2">
        <f>G11+G12</f>
        <v>15.185649000000002</v>
      </c>
      <c r="H22" s="2">
        <f>G22/$G$25</f>
        <v>17.860648087407466</v>
      </c>
      <c r="J22" t="s">
        <v>28</v>
      </c>
      <c r="K22" s="2">
        <f>K11+K12+K13+K14</f>
        <v>20.633148</v>
      </c>
      <c r="L22" s="2">
        <f>K22/$K$25</f>
        <v>24.055582932790678</v>
      </c>
    </row>
    <row r="23" spans="1:12" ht="12.75">
      <c r="A23" t="s">
        <v>29</v>
      </c>
      <c r="B23" t="s">
        <v>7</v>
      </c>
      <c r="C23" s="2">
        <f>C9+C10</f>
        <v>15.210357025889968</v>
      </c>
      <c r="D23" s="2">
        <f>C23/$C$25</f>
        <v>19.105691717165687</v>
      </c>
      <c r="F23" t="s">
        <v>7</v>
      </c>
      <c r="G23" s="2">
        <f>G9+G10</f>
        <v>6.174385</v>
      </c>
      <c r="H23" s="2">
        <f>G23/$G$25</f>
        <v>7.262022034169717</v>
      </c>
      <c r="J23" t="s">
        <v>7</v>
      </c>
      <c r="K23" s="2">
        <f>K9+K10</f>
        <v>16.573556</v>
      </c>
      <c r="L23" s="2">
        <f>K23/$K$25</f>
        <v>19.322623520620827</v>
      </c>
    </row>
    <row r="24" spans="1:12" ht="12.75">
      <c r="A24" t="s">
        <v>30</v>
      </c>
      <c r="B24" t="s">
        <v>31</v>
      </c>
      <c r="C24" s="2">
        <f>C5</f>
        <v>7.686084478964401</v>
      </c>
      <c r="D24" s="2">
        <f>C24/$C$25</f>
        <v>9.654471641739372</v>
      </c>
      <c r="F24" t="s">
        <v>31</v>
      </c>
      <c r="G24" s="2">
        <f>G5+G8</f>
        <v>15.811430999999999</v>
      </c>
      <c r="H24" s="2">
        <f>G24/$G$25</f>
        <v>18.59666352418162</v>
      </c>
      <c r="J24" t="s">
        <v>31</v>
      </c>
      <c r="K24" s="2">
        <f>K5+K8</f>
        <v>0</v>
      </c>
      <c r="L24" s="2">
        <f>K24/$K$25</f>
        <v>0</v>
      </c>
    </row>
    <row r="25" spans="3:11" ht="12.75">
      <c r="C25">
        <f>SUM(C21:C24)/100</f>
        <v>0.7961165317152102</v>
      </c>
      <c r="G25">
        <f>SUM(G21:G24)/100</f>
        <v>0.85022945</v>
      </c>
      <c r="K25">
        <f>SUM(K21:K24)/100</f>
        <v>0.8577280399999999</v>
      </c>
    </row>
    <row r="27" spans="1:12" ht="12.75">
      <c r="A27" t="s">
        <v>25</v>
      </c>
      <c r="B27" t="s">
        <v>26</v>
      </c>
      <c r="C27" s="2">
        <f>C3+C4</f>
        <v>39.72492027993527</v>
      </c>
      <c r="D27">
        <f>C27/100</f>
        <v>0.39724920279935266</v>
      </c>
      <c r="F27" t="s">
        <v>26</v>
      </c>
      <c r="G27" s="2">
        <f>G3+G4</f>
        <v>47.85148</v>
      </c>
      <c r="H27">
        <f>G27/100</f>
        <v>0.4785148</v>
      </c>
      <c r="J27" t="s">
        <v>26</v>
      </c>
      <c r="K27" s="2">
        <f>K3+K4</f>
        <v>48.5661</v>
      </c>
      <c r="L27">
        <f>K27/100</f>
        <v>0.485661</v>
      </c>
    </row>
    <row r="28" spans="1:13" ht="12.75">
      <c r="A28" t="s">
        <v>27</v>
      </c>
      <c r="B28" t="s">
        <v>28</v>
      </c>
      <c r="C28" s="2">
        <f>C11+C12+C6</f>
        <v>29.773463032362464</v>
      </c>
      <c r="D28">
        <f>C28/100</f>
        <v>0.2977346303236246</v>
      </c>
      <c r="F28" t="s">
        <v>28</v>
      </c>
      <c r="G28" s="2">
        <f>G11+G12+G6</f>
        <v>21.15144</v>
      </c>
      <c r="H28">
        <f>G28/100</f>
        <v>0.21151440000000002</v>
      </c>
      <c r="J28" t="s">
        <v>28</v>
      </c>
      <c r="K28" s="2">
        <f>K11+K12+K13+K14</f>
        <v>20.633148</v>
      </c>
      <c r="L28">
        <f>K28/100</f>
        <v>0.20633147999999998</v>
      </c>
      <c r="M28" t="s">
        <v>32</v>
      </c>
    </row>
    <row r="29" spans="1:12" ht="12.75">
      <c r="A29" t="s">
        <v>29</v>
      </c>
      <c r="B29" t="s">
        <v>7</v>
      </c>
      <c r="C29" s="2">
        <f>C9+C10</f>
        <v>15.210357025889968</v>
      </c>
      <c r="D29">
        <f>C29/100</f>
        <v>0.15210357025889967</v>
      </c>
      <c r="F29" t="s">
        <v>7</v>
      </c>
      <c r="G29" s="2">
        <f>G9+G10</f>
        <v>6.174385</v>
      </c>
      <c r="H29">
        <f>G29/100</f>
        <v>0.06174385</v>
      </c>
      <c r="J29" t="s">
        <v>7</v>
      </c>
      <c r="K29" s="2">
        <f>K9+K10</f>
        <v>16.573556</v>
      </c>
      <c r="L29">
        <f>K29/100</f>
        <v>0.16573556</v>
      </c>
    </row>
    <row r="30" spans="1:12" ht="12.75">
      <c r="A30" t="s">
        <v>33</v>
      </c>
      <c r="B30" t="s">
        <v>31</v>
      </c>
      <c r="C30" s="2">
        <f>C5+C7+C8</f>
        <v>15.291263084142393</v>
      </c>
      <c r="D30">
        <f>C30/100</f>
        <v>0.15291263084142392</v>
      </c>
      <c r="F30" t="s">
        <v>31</v>
      </c>
      <c r="G30" s="2">
        <f>G5+G7+G8</f>
        <v>24.822695</v>
      </c>
      <c r="H30">
        <f>G30/100</f>
        <v>0.24822695</v>
      </c>
      <c r="J30" t="s">
        <v>31</v>
      </c>
      <c r="K30" s="2">
        <f>K5+K7+K8+K6</f>
        <v>14.227188</v>
      </c>
      <c r="L30">
        <f>K30/100</f>
        <v>0.14227188</v>
      </c>
    </row>
    <row r="31" spans="3:11" ht="12.75">
      <c r="C31">
        <f>SUM(C27:C30)</f>
        <v>100.00000342233008</v>
      </c>
      <c r="G31">
        <f>SUM(G27:G30)</f>
        <v>100</v>
      </c>
      <c r="K31" s="14">
        <f>SUM(K27:K30)</f>
        <v>99.99999199999999</v>
      </c>
    </row>
    <row r="33" spans="3:7" ht="12.75">
      <c r="C33" s="2"/>
      <c r="G33" s="2"/>
    </row>
  </sheetData>
  <sheetProtection/>
  <mergeCells count="3">
    <mergeCell ref="B1:C1"/>
    <mergeCell ref="F1:G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schets_l</cp:lastModifiedBy>
  <cp:lastPrinted>2009-05-22T12:06:16Z</cp:lastPrinted>
  <dcterms:created xsi:type="dcterms:W3CDTF">2009-05-20T10:52:09Z</dcterms:created>
  <dcterms:modified xsi:type="dcterms:W3CDTF">2010-03-22T14:25:24Z</dcterms:modified>
  <cp:category/>
  <cp:version/>
  <cp:contentType/>
  <cp:contentStatus/>
</cp:coreProperties>
</file>